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ыбина\Desktop\Отчет за 1 полугодие для КСО район\"/>
    </mc:Choice>
  </mc:AlternateContent>
  <bookViews>
    <workbookView xWindow="0" yWindow="0" windowWidth="19200" windowHeight="11145"/>
  </bookViews>
  <sheets>
    <sheet name="Расходы" sheetId="3" r:id="rId1"/>
  </sheets>
  <definedNames>
    <definedName name="_xlnm.Print_Titles" localSheetId="0">Расходы!$1:$7</definedName>
  </definedNames>
  <calcPr calcId="152511"/>
</workbook>
</file>

<file path=xl/calcChain.xml><?xml version="1.0" encoding="utf-8"?>
<calcChain xmlns="http://schemas.openxmlformats.org/spreadsheetml/2006/main">
  <c r="P10" i="3" l="1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8" i="3"/>
  <c r="I8" i="3"/>
  <c r="J8" i="3"/>
  <c r="K8" i="3"/>
  <c r="L8" i="3"/>
  <c r="M8" i="3"/>
  <c r="N8" i="3"/>
  <c r="O8" i="3"/>
  <c r="H8" i="3"/>
  <c r="I43" i="3"/>
  <c r="J43" i="3"/>
  <c r="K43" i="3"/>
  <c r="L43" i="3"/>
  <c r="M43" i="3"/>
  <c r="N43" i="3"/>
  <c r="O43" i="3"/>
  <c r="H43" i="3"/>
  <c r="I39" i="3"/>
  <c r="J39" i="3"/>
  <c r="K39" i="3"/>
  <c r="L39" i="3"/>
  <c r="M39" i="3"/>
  <c r="N39" i="3"/>
  <c r="O39" i="3"/>
  <c r="H39" i="3"/>
  <c r="I37" i="3"/>
  <c r="J37" i="3"/>
  <c r="K37" i="3"/>
  <c r="L37" i="3"/>
  <c r="M37" i="3"/>
  <c r="N37" i="3"/>
  <c r="O37" i="3"/>
  <c r="H37" i="3"/>
  <c r="I30" i="3"/>
  <c r="J30" i="3"/>
  <c r="K30" i="3"/>
  <c r="L30" i="3"/>
  <c r="M30" i="3"/>
  <c r="N30" i="3"/>
  <c r="O30" i="3"/>
  <c r="H30" i="3"/>
  <c r="I26" i="3"/>
  <c r="J26" i="3"/>
  <c r="K26" i="3"/>
  <c r="L26" i="3"/>
  <c r="M26" i="3"/>
  <c r="N26" i="3"/>
  <c r="O26" i="3"/>
  <c r="H26" i="3"/>
  <c r="I20" i="3"/>
  <c r="J20" i="3"/>
  <c r="K20" i="3"/>
  <c r="L20" i="3"/>
  <c r="M20" i="3"/>
  <c r="N20" i="3"/>
  <c r="O20" i="3"/>
  <c r="H20" i="3"/>
  <c r="I18" i="3"/>
  <c r="J18" i="3"/>
  <c r="K18" i="3"/>
  <c r="L18" i="3"/>
  <c r="M18" i="3"/>
  <c r="N18" i="3"/>
  <c r="O18" i="3"/>
  <c r="H18" i="3"/>
  <c r="I10" i="3"/>
  <c r="J10" i="3"/>
  <c r="K10" i="3"/>
  <c r="L10" i="3"/>
  <c r="M10" i="3"/>
  <c r="N10" i="3"/>
  <c r="O10" i="3"/>
  <c r="H10" i="3"/>
</calcChain>
</file>

<file path=xl/sharedStrings.xml><?xml version="1.0" encoding="utf-8"?>
<sst xmlns="http://schemas.openxmlformats.org/spreadsheetml/2006/main" count="109" uniqueCount="103">
  <si>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</si>
  <si>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</si>
  <si>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</si>
  <si>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</si>
  <si>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</si>
  <si>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бюджет территориаль- ного государ- ственного внебюджетного фонда</t>
  </si>
  <si>
    <t>1</t>
  </si>
  <si>
    <t>2</t>
  </si>
  <si>
    <t>3</t>
  </si>
  <si>
    <t>4</t>
  </si>
  <si>
    <t>5</t>
  </si>
  <si>
    <t>8</t>
  </si>
  <si>
    <t>9</t>
  </si>
  <si>
    <t>10</t>
  </si>
  <si>
    <t>11</t>
  </si>
  <si>
    <t>12</t>
  </si>
  <si>
    <t>16</t>
  </si>
  <si>
    <t>21</t>
  </si>
  <si>
    <t>22</t>
  </si>
  <si>
    <t>23</t>
  </si>
  <si>
    <t>24</t>
  </si>
  <si>
    <t>25</t>
  </si>
  <si>
    <t>29</t>
  </si>
  <si>
    <t>х</t>
  </si>
  <si>
    <t xml:space="preserve">в том числе: </t>
  </si>
  <si>
    <t>Расходы бюджета - ИТОГО</t>
  </si>
  <si>
    <t xml:space="preserve"> 000 0100 0000000000 000</t>
  </si>
  <si>
    <t xml:space="preserve"> 000 0102 0000000000 000</t>
  </si>
  <si>
    <t xml:space="preserve"> 000 0103 0000000000 000</t>
  </si>
  <si>
    <t xml:space="preserve"> 000 0104 0000000000 000</t>
  </si>
  <si>
    <t xml:space="preserve"> 000 0105 0000000000 000</t>
  </si>
  <si>
    <t xml:space="preserve"> 000 0106 0000000000 000</t>
  </si>
  <si>
    <t xml:space="preserve"> 000 0111 0000000000 000</t>
  </si>
  <si>
    <t xml:space="preserve"> 000 0113 0000000000 000</t>
  </si>
  <si>
    <t xml:space="preserve"> 000 0300 0000000000 000</t>
  </si>
  <si>
    <t xml:space="preserve"> 000 0309 0000000000 000</t>
  </si>
  <si>
    <t xml:space="preserve"> 000 0400 0000000000 000</t>
  </si>
  <si>
    <t xml:space="preserve"> 000 0405 0000000000 000</t>
  </si>
  <si>
    <t xml:space="preserve"> 000 0406 0000000000 000</t>
  </si>
  <si>
    <t xml:space="preserve"> 000 0408 0000000000 000</t>
  </si>
  <si>
    <t xml:space="preserve"> 000 0409 0000000000 000</t>
  </si>
  <si>
    <t xml:space="preserve"> 000 0412 0000000000 000</t>
  </si>
  <si>
    <t xml:space="preserve"> 000 0500 0000000000 000</t>
  </si>
  <si>
    <t xml:space="preserve"> 000 0501 0000000000 000</t>
  </si>
  <si>
    <t xml:space="preserve"> 000 0502 0000000000 000</t>
  </si>
  <si>
    <t xml:space="preserve"> 000 0503 0000000000 000</t>
  </si>
  <si>
    <t xml:space="preserve"> 000 0700 0000000000 000</t>
  </si>
  <si>
    <t xml:space="preserve"> 000 0701 0000000000 000</t>
  </si>
  <si>
    <t xml:space="preserve"> 000 0702 0000000000 000</t>
  </si>
  <si>
    <t xml:space="preserve"> 000 0703 0000000000 000</t>
  </si>
  <si>
    <t xml:space="preserve"> 000 0705 0000000000 000</t>
  </si>
  <si>
    <t xml:space="preserve"> 000 0707 0000000000 000</t>
  </si>
  <si>
    <t xml:space="preserve"> 000 0709 0000000000 000</t>
  </si>
  <si>
    <t xml:space="preserve"> 000 0800 0000000000 000</t>
  </si>
  <si>
    <t xml:space="preserve"> 000 0801 0000000000 000</t>
  </si>
  <si>
    <t xml:space="preserve"> 000 1000 0000000000 000</t>
  </si>
  <si>
    <t xml:space="preserve"> 000 1001 0000000000 000</t>
  </si>
  <si>
    <t xml:space="preserve"> 000 1003 0000000000 000</t>
  </si>
  <si>
    <t xml:space="preserve"> 000 1004 0000000000 000</t>
  </si>
  <si>
    <t xml:space="preserve"> 000 1100 0000000000 000</t>
  </si>
  <si>
    <t xml:space="preserve"> 000 1102 0000000000 000</t>
  </si>
  <si>
    <t>ОБЩЕГОСУДАРСТВЕННЫЕ ВОПРОСЫ</t>
  </si>
  <si>
    <t>Таблица 2</t>
  </si>
  <si>
    <t xml:space="preserve">Наименование показателя 
</t>
  </si>
  <si>
    <t>Код классификации расходов бюджетов Российской Федерации</t>
  </si>
  <si>
    <t>Утвержденные бюджетные назначения (руб.)</t>
  </si>
  <si>
    <t>Исполнено за 1 полугодие 2018 года (руб.)</t>
  </si>
  <si>
    <t>Процент исполнения (%)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</si>
  <si>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</si>
  <si>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</si>
  <si>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</si>
  <si>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</si>
  <si>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</si>
  <si>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</si>
  <si>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</si>
  <si>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</si>
  <si>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</si>
  <si>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</si>
  <si>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</si>
  <si>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</si>
  <si>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</si>
  <si>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</si>
  <si>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</si>
  <si>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</si>
  <si>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</si>
  <si>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</si>
  <si>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</si>
  <si>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</si>
  <si>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</si>
  <si>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</si>
  <si>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</si>
  <si>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</si>
  <si>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</si>
  <si>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</si>
  <si>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</si>
  <si>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</si>
  <si>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</si>
  <si>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</si>
  <si>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</si>
  <si>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</si>
  <si>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Дополнительное образование детей</t>
  </si>
  <si>
    <t xml:space="preserve">Молодежная политика </t>
  </si>
  <si>
    <t>Расходы бюджета Южского муниципального района по разделам и подразделам классификации расходов бюджетов за 1 полугодие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</si>
</sst>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i/>
      <sz val="8"/>
      <color rgb="FF000000"/>
      <name val="Arial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1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1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2" fillId="0" borderId="16">
      <alignment wrapText="1"/>
    </xf>
    <xf numFmtId="0" fontId="12" fillId="0" borderId="13">
      <alignment wrapText="1"/>
    </xf>
    <xf numFmtId="0" fontId="7" fillId="0" borderId="13"/>
    <xf numFmtId="0" fontId="14" fillId="0" borderId="0"/>
    <xf numFmtId="0" fontId="14" fillId="0" borderId="0"/>
    <xf numFmtId="0" fontId="14" fillId="0" borderId="0"/>
    <xf numFmtId="0" fontId="5" fillId="0" borderId="1"/>
    <xf numFmtId="0" fontId="5" fillId="0" borderId="1"/>
    <xf numFmtId="0" fontId="13" fillId="3" borderId="1"/>
    <xf numFmtId="0" fontId="13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4" fillId="0" borderId="1" xfId="11" applyNumberFormat="1" applyBorder="1" applyProtection="1"/>
    <xf numFmtId="0" fontId="4" fillId="0" borderId="1" xfId="16" applyNumberFormat="1" applyBorder="1" applyProtection="1"/>
    <xf numFmtId="0" fontId="4" fillId="0" borderId="1" xfId="63" applyNumberFormat="1" applyBorder="1" applyProtection="1"/>
    <xf numFmtId="49" fontId="15" fillId="0" borderId="47" xfId="36" applyNumberFormat="1" applyFont="1" applyBorder="1" applyProtection="1">
      <alignment horizontal="center" vertical="center" wrapText="1"/>
    </xf>
    <xf numFmtId="49" fontId="15" fillId="0" borderId="47" xfId="37" applyNumberFormat="1" applyFont="1" applyBorder="1" applyProtection="1">
      <alignment horizontal="center" vertical="center" wrapText="1"/>
    </xf>
    <xf numFmtId="4" fontId="15" fillId="0" borderId="47" xfId="67" applyNumberFormat="1" applyFont="1" applyBorder="1" applyProtection="1">
      <alignment horizontal="right"/>
    </xf>
    <xf numFmtId="49" fontId="15" fillId="0" borderId="47" xfId="70" applyNumberFormat="1" applyFont="1" applyBorder="1" applyProtection="1">
      <alignment horizontal="center"/>
    </xf>
    <xf numFmtId="0" fontId="16" fillId="0" borderId="47" xfId="44" applyNumberFormat="1" applyFont="1" applyBorder="1" applyAlignment="1" applyProtection="1">
      <alignment horizontal="justify" vertical="top" wrapText="1"/>
    </xf>
    <xf numFmtId="0" fontId="16" fillId="0" borderId="47" xfId="71" applyNumberFormat="1" applyFont="1" applyBorder="1" applyAlignment="1" applyProtection="1">
      <alignment horizontal="justify" vertical="top" wrapText="1"/>
    </xf>
    <xf numFmtId="0" fontId="16" fillId="0" borderId="1" xfId="57" applyNumberFormat="1" applyFont="1" applyProtection="1">
      <alignment horizontal="left" wrapText="1"/>
    </xf>
    <xf numFmtId="49" fontId="16" fillId="0" borderId="1" xfId="59" applyNumberFormat="1" applyFont="1" applyProtection="1">
      <alignment horizontal="center"/>
    </xf>
    <xf numFmtId="0" fontId="16" fillId="0" borderId="1" xfId="5" applyNumberFormat="1" applyFont="1" applyProtection="1"/>
    <xf numFmtId="0" fontId="16" fillId="0" borderId="1" xfId="60" applyNumberFormat="1" applyFont="1" applyBorder="1" applyProtection="1">
      <alignment horizontal="left"/>
    </xf>
    <xf numFmtId="49" fontId="16" fillId="0" borderId="1" xfId="61" applyNumberFormat="1" applyFont="1" applyBorder="1" applyProtection="1"/>
    <xf numFmtId="0" fontId="16" fillId="0" borderId="1" xfId="63" applyNumberFormat="1" applyFont="1" applyBorder="1" applyProtection="1"/>
    <xf numFmtId="49" fontId="15" fillId="0" borderId="47" xfId="36" applyFont="1" applyBorder="1" applyAlignment="1" applyProtection="1">
      <alignment vertical="center" wrapText="1"/>
      <protection locked="0"/>
    </xf>
    <xf numFmtId="49" fontId="16" fillId="0" borderId="47" xfId="36" applyFont="1" applyBorder="1" applyAlignment="1" applyProtection="1">
      <alignment vertical="center" wrapText="1"/>
      <protection locked="0"/>
    </xf>
    <xf numFmtId="49" fontId="16" fillId="0" borderId="47" xfId="36" applyNumberFormat="1" applyFont="1" applyBorder="1" applyProtection="1">
      <alignment horizontal="center" vertical="center" wrapText="1"/>
    </xf>
    <xf numFmtId="49" fontId="16" fillId="0" borderId="47" xfId="37" applyNumberFormat="1" applyFont="1" applyBorder="1" applyProtection="1">
      <alignment horizontal="center" vertical="center" wrapText="1"/>
    </xf>
    <xf numFmtId="4" fontId="16" fillId="0" borderId="47" xfId="66" applyNumberFormat="1" applyFont="1" applyBorder="1" applyAlignment="1" applyProtection="1">
      <alignment horizontal="center" vertical="center"/>
    </xf>
    <xf numFmtId="49" fontId="16" fillId="0" borderId="47" xfId="51" applyNumberFormat="1" applyFont="1" applyBorder="1" applyAlignment="1" applyProtection="1">
      <alignment horizontal="center" vertical="center"/>
    </xf>
    <xf numFmtId="49" fontId="16" fillId="0" borderId="47" xfId="73" applyNumberFormat="1" applyFont="1" applyBorder="1" applyAlignment="1" applyProtection="1">
      <alignment horizontal="center" vertical="center"/>
    </xf>
    <xf numFmtId="4" fontId="16" fillId="0" borderId="47" xfId="66" applyNumberFormat="1" applyFont="1" applyBorder="1" applyAlignment="1" applyProtection="1">
      <alignment horizontal="right" vertical="center"/>
    </xf>
    <xf numFmtId="4" fontId="16" fillId="0" borderId="47" xfId="67" applyNumberFormat="1" applyFont="1" applyBorder="1" applyAlignment="1" applyProtection="1">
      <alignment horizontal="right" vertical="center"/>
    </xf>
    <xf numFmtId="49" fontId="16" fillId="0" borderId="47" xfId="51" applyNumberFormat="1" applyFont="1" applyBorder="1" applyAlignment="1" applyProtection="1">
      <alignment horizontal="right" vertical="center"/>
    </xf>
    <xf numFmtId="49" fontId="16" fillId="0" borderId="47" xfId="70" applyNumberFormat="1" applyFont="1" applyBorder="1" applyAlignment="1" applyProtection="1">
      <alignment horizontal="right" vertical="center"/>
    </xf>
    <xf numFmtId="0" fontId="17" fillId="0" borderId="47" xfId="64" applyNumberFormat="1" applyFont="1" applyBorder="1" applyAlignment="1" applyProtection="1">
      <alignment horizontal="justify" vertical="top" wrapText="1"/>
    </xf>
    <xf numFmtId="49" fontId="17" fillId="0" borderId="47" xfId="65" applyNumberFormat="1" applyFont="1" applyBorder="1" applyAlignment="1" applyProtection="1">
      <alignment horizontal="center" vertical="center" wrapText="1"/>
    </xf>
    <xf numFmtId="4" fontId="17" fillId="0" borderId="47" xfId="66" applyNumberFormat="1" applyFont="1" applyBorder="1" applyAlignment="1" applyProtection="1">
      <alignment horizontal="center" vertical="center"/>
    </xf>
    <xf numFmtId="4" fontId="17" fillId="0" borderId="47" xfId="66" applyNumberFormat="1" applyFont="1" applyBorder="1" applyAlignment="1" applyProtection="1">
      <alignment horizontal="right" vertical="center"/>
    </xf>
    <xf numFmtId="0" fontId="17" fillId="0" borderId="47" xfId="71" applyNumberFormat="1" applyFont="1" applyBorder="1" applyAlignment="1" applyProtection="1">
      <alignment horizontal="justify" vertical="top" wrapText="1"/>
    </xf>
    <xf numFmtId="49" fontId="17" fillId="0" borderId="47" xfId="73" applyNumberFormat="1" applyFont="1" applyBorder="1" applyAlignment="1" applyProtection="1">
      <alignment horizontal="center" vertical="center"/>
    </xf>
    <xf numFmtId="0" fontId="16" fillId="0" borderId="1" xfId="5" applyNumberFormat="1" applyFont="1" applyAlignment="1" applyProtection="1">
      <alignment horizontal="right"/>
    </xf>
    <xf numFmtId="49" fontId="16" fillId="0" borderId="47" xfId="36" applyNumberFormat="1" applyFont="1" applyBorder="1" applyProtection="1">
      <alignment horizontal="center" vertical="center" wrapText="1"/>
    </xf>
    <xf numFmtId="49" fontId="16" fillId="0" borderId="47" xfId="36" applyFont="1" applyBorder="1" applyProtection="1">
      <alignment horizontal="center" vertical="center" wrapText="1"/>
      <protection locked="0"/>
    </xf>
    <xf numFmtId="0" fontId="17" fillId="0" borderId="1" xfId="1" applyNumberFormat="1" applyFont="1" applyAlignment="1" applyProtection="1">
      <alignment horizontal="center" wrapText="1"/>
    </xf>
    <xf numFmtId="49" fontId="16" fillId="0" borderId="48" xfId="36" applyNumberFormat="1" applyFont="1" applyBorder="1" applyAlignment="1" applyProtection="1">
      <alignment horizontal="center" vertical="center" wrapText="1"/>
    </xf>
    <xf numFmtId="49" fontId="16" fillId="0" borderId="49" xfId="36" applyNumberFormat="1" applyFont="1" applyBorder="1" applyAlignment="1" applyProtection="1">
      <alignment horizontal="center" vertical="center" wrapText="1"/>
    </xf>
    <xf numFmtId="49" fontId="16" fillId="0" borderId="48" xfId="36" applyFont="1" applyBorder="1" applyAlignment="1" applyProtection="1">
      <alignment horizontal="center" vertical="center" wrapText="1"/>
      <protection locked="0"/>
    </xf>
    <xf numFmtId="49" fontId="16" fillId="0" borderId="49" xfId="36" applyFont="1" applyBorder="1" applyAlignment="1" applyProtection="1">
      <alignment horizontal="center" vertical="center" wrapText="1"/>
      <protection locked="0"/>
    </xf>
  </cellXfs>
  <cellStyles count="175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4" xfId="51"/>
    <cellStyle name="xl45" xfId="37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zoomScaleNormal="100" workbookViewId="0">
      <selection activeCell="A12" sqref="A12"/>
    </sheetView>
  </sheetViews>
  <sheetFormatPr defaultRowHeight="15" x14ac:dyDescent="0.25"/>
  <cols>
    <col min="1" max="1" width="49.42578125" style="1" customWidth="1"/>
    <col min="2" max="2" width="31.42578125" style="1" customWidth="1"/>
    <col min="3" max="7" width="9.140625" style="1" hidden="1"/>
    <col min="8" max="8" width="19.7109375" style="1" customWidth="1"/>
    <col min="9" max="14" width="9.140625" style="1" hidden="1"/>
    <col min="15" max="15" width="18.7109375" style="1" customWidth="1"/>
    <col min="16" max="16" width="14.85546875" style="1" customWidth="1"/>
    <col min="17" max="17" width="9.140625" style="1" hidden="1"/>
    <col min="18" max="18" width="9.7109375" style="1" customWidth="1"/>
    <col min="19" max="19" width="9.140625" style="1" customWidth="1"/>
    <col min="20" max="16384" width="9.140625" style="1"/>
  </cols>
  <sheetData>
    <row r="1" spans="1:19" ht="24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5"/>
      <c r="K1" s="15"/>
      <c r="L1" s="15"/>
      <c r="M1" s="15"/>
      <c r="N1" s="15"/>
      <c r="O1" s="15"/>
      <c r="P1" s="36" t="s">
        <v>62</v>
      </c>
      <c r="Q1" s="2"/>
      <c r="R1" s="2"/>
      <c r="S1" s="3"/>
    </row>
    <row r="2" spans="1:19" ht="24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5"/>
      <c r="O2" s="15"/>
      <c r="P2" s="15"/>
      <c r="Q2" s="2"/>
      <c r="R2" s="2"/>
      <c r="S2" s="3"/>
    </row>
    <row r="3" spans="1:19" ht="30.75" customHeight="1" x14ac:dyDescent="0.25">
      <c r="A3" s="39" t="s">
        <v>102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2"/>
      <c r="R3" s="2"/>
      <c r="S3" s="3"/>
    </row>
    <row r="4" spans="1:19" ht="12.95" customHeight="1" x14ac:dyDescent="0.25">
      <c r="A4" s="16"/>
      <c r="B4" s="16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  <c r="N4" s="18"/>
      <c r="O4" s="18"/>
      <c r="P4" s="18"/>
      <c r="Q4" s="6"/>
      <c r="R4" s="2"/>
      <c r="S4" s="3"/>
    </row>
    <row r="5" spans="1:19" ht="11.45" customHeight="1" x14ac:dyDescent="0.25">
      <c r="A5" s="37" t="s">
        <v>63</v>
      </c>
      <c r="B5" s="37" t="s">
        <v>64</v>
      </c>
      <c r="C5" s="20"/>
      <c r="D5" s="20"/>
      <c r="E5" s="20"/>
      <c r="F5" s="20"/>
      <c r="G5" s="20"/>
      <c r="H5" s="40" t="s">
        <v>65</v>
      </c>
      <c r="I5" s="20"/>
      <c r="J5" s="20"/>
      <c r="K5" s="20"/>
      <c r="L5" s="20"/>
      <c r="M5" s="20"/>
      <c r="N5" s="20"/>
      <c r="O5" s="40" t="s">
        <v>66</v>
      </c>
      <c r="P5" s="42" t="s">
        <v>67</v>
      </c>
      <c r="Q5" s="19"/>
      <c r="R5" s="4"/>
      <c r="S5" s="3"/>
    </row>
    <row r="6" spans="1:19" ht="65.25" customHeight="1" x14ac:dyDescent="0.25">
      <c r="A6" s="38"/>
      <c r="B6" s="38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41"/>
      <c r="I6" s="21" t="s">
        <v>5</v>
      </c>
      <c r="J6" s="21" t="s">
        <v>0</v>
      </c>
      <c r="K6" s="21" t="s">
        <v>1</v>
      </c>
      <c r="L6" s="21" t="s">
        <v>2</v>
      </c>
      <c r="M6" s="21" t="s">
        <v>3</v>
      </c>
      <c r="N6" s="21" t="s">
        <v>4</v>
      </c>
      <c r="O6" s="41"/>
      <c r="P6" s="43"/>
      <c r="Q6" s="7" t="s">
        <v>5</v>
      </c>
      <c r="R6" s="4"/>
      <c r="S6" s="3"/>
    </row>
    <row r="7" spans="1:19" ht="16.5" customHeight="1" x14ac:dyDescent="0.25">
      <c r="A7" s="21" t="s">
        <v>6</v>
      </c>
      <c r="B7" s="21" t="s">
        <v>7</v>
      </c>
      <c r="C7" s="22" t="s">
        <v>11</v>
      </c>
      <c r="D7" s="22" t="s">
        <v>12</v>
      </c>
      <c r="E7" s="22" t="s">
        <v>13</v>
      </c>
      <c r="F7" s="22" t="s">
        <v>14</v>
      </c>
      <c r="G7" s="22" t="s">
        <v>15</v>
      </c>
      <c r="H7" s="22" t="s">
        <v>8</v>
      </c>
      <c r="I7" s="22" t="s">
        <v>16</v>
      </c>
      <c r="J7" s="22" t="s">
        <v>17</v>
      </c>
      <c r="K7" s="22" t="s">
        <v>18</v>
      </c>
      <c r="L7" s="22" t="s">
        <v>19</v>
      </c>
      <c r="M7" s="22" t="s">
        <v>20</v>
      </c>
      <c r="N7" s="22" t="s">
        <v>21</v>
      </c>
      <c r="O7" s="22" t="s">
        <v>9</v>
      </c>
      <c r="P7" s="22" t="s">
        <v>10</v>
      </c>
      <c r="Q7" s="8" t="s">
        <v>22</v>
      </c>
      <c r="R7" s="4"/>
      <c r="S7" s="3"/>
    </row>
    <row r="8" spans="1:19" ht="30" customHeight="1" x14ac:dyDescent="0.25">
      <c r="A8" s="30" t="s">
        <v>25</v>
      </c>
      <c r="B8" s="31" t="s">
        <v>23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3">
        <f>H10+H18+H20+H26+H30+H37+H39+H43</f>
        <v>312144412.01000005</v>
      </c>
      <c r="I8" s="33">
        <f t="shared" ref="I8:O8" si="0">I10+I18+I20+I26+I30+I37+I39+I43</f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150858287.20999998</v>
      </c>
      <c r="P8" s="33">
        <f>O8/H8*100</f>
        <v>48.329645319797358</v>
      </c>
      <c r="Q8" s="9">
        <v>0</v>
      </c>
      <c r="R8" s="5"/>
      <c r="S8" s="3"/>
    </row>
    <row r="9" spans="1:19" ht="19.5" customHeight="1" x14ac:dyDescent="0.25">
      <c r="A9" s="11" t="s">
        <v>24</v>
      </c>
      <c r="B9" s="24"/>
      <c r="C9" s="24"/>
      <c r="D9" s="24"/>
      <c r="E9" s="24"/>
      <c r="F9" s="24"/>
      <c r="G9" s="24"/>
      <c r="H9" s="28"/>
      <c r="I9" s="29"/>
      <c r="J9" s="28"/>
      <c r="K9" s="28"/>
      <c r="L9" s="28"/>
      <c r="M9" s="28"/>
      <c r="N9" s="28"/>
      <c r="O9" s="28"/>
      <c r="P9" s="33"/>
      <c r="Q9" s="10"/>
      <c r="R9" s="5"/>
      <c r="S9" s="3"/>
    </row>
    <row r="10" spans="1:19" ht="33" customHeight="1" x14ac:dyDescent="0.25">
      <c r="A10" s="34" t="s">
        <v>61</v>
      </c>
      <c r="B10" s="35" t="s">
        <v>26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3">
        <f>SUM(H11:H17)</f>
        <v>55892032.079999998</v>
      </c>
      <c r="I10" s="33">
        <f t="shared" ref="I10:O10" si="1">SUM(I11:I17)</f>
        <v>0</v>
      </c>
      <c r="J10" s="33">
        <f t="shared" si="1"/>
        <v>0</v>
      </c>
      <c r="K10" s="33">
        <f t="shared" si="1"/>
        <v>0</v>
      </c>
      <c r="L10" s="33">
        <f t="shared" si="1"/>
        <v>0</v>
      </c>
      <c r="M10" s="33">
        <f t="shared" si="1"/>
        <v>0</v>
      </c>
      <c r="N10" s="33">
        <f t="shared" si="1"/>
        <v>0</v>
      </c>
      <c r="O10" s="33">
        <f t="shared" si="1"/>
        <v>24513059.98</v>
      </c>
      <c r="P10" s="33">
        <f t="shared" ref="P10:P44" si="2">O10/H10*100</f>
        <v>43.857879321534952</v>
      </c>
      <c r="Q10" s="9">
        <v>0</v>
      </c>
      <c r="R10" s="5"/>
      <c r="S10" s="3"/>
    </row>
    <row r="11" spans="1:19" ht="57" customHeight="1" x14ac:dyDescent="0.25">
      <c r="A11" s="12" t="s">
        <v>68</v>
      </c>
      <c r="B11" s="25" t="s">
        <v>27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6">
        <v>1098290.4099999999</v>
      </c>
      <c r="I11" s="27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551227.85</v>
      </c>
      <c r="P11" s="26">
        <f t="shared" si="2"/>
        <v>50.18962607531099</v>
      </c>
      <c r="Q11" s="9">
        <v>0</v>
      </c>
      <c r="R11" s="5"/>
      <c r="S11" s="3"/>
    </row>
    <row r="12" spans="1:19" ht="67.5" customHeight="1" x14ac:dyDescent="0.25">
      <c r="A12" s="12" t="s">
        <v>69</v>
      </c>
      <c r="B12" s="25" t="s">
        <v>28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6">
        <v>3265841.74</v>
      </c>
      <c r="I12" s="27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1475686.98</v>
      </c>
      <c r="P12" s="26">
        <f t="shared" si="2"/>
        <v>45.185501854722446</v>
      </c>
      <c r="Q12" s="9">
        <v>0</v>
      </c>
      <c r="R12" s="5"/>
      <c r="S12" s="3"/>
    </row>
    <row r="13" spans="1:19" ht="90" customHeight="1" x14ac:dyDescent="0.25">
      <c r="A13" s="12" t="s">
        <v>70</v>
      </c>
      <c r="B13" s="25" t="s">
        <v>29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6">
        <v>22547863.850000001</v>
      </c>
      <c r="I13" s="27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10355825.93</v>
      </c>
      <c r="P13" s="26">
        <f t="shared" si="2"/>
        <v>45.928190798437875</v>
      </c>
      <c r="Q13" s="9">
        <v>0</v>
      </c>
      <c r="R13" s="5"/>
      <c r="S13" s="3"/>
    </row>
    <row r="14" spans="1:19" ht="18.75" customHeight="1" x14ac:dyDescent="0.25">
      <c r="A14" s="12" t="s">
        <v>71</v>
      </c>
      <c r="B14" s="25" t="s">
        <v>30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6">
        <v>42817</v>
      </c>
      <c r="I14" s="27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42817</v>
      </c>
      <c r="P14" s="26">
        <f t="shared" si="2"/>
        <v>100</v>
      </c>
      <c r="Q14" s="9">
        <v>0</v>
      </c>
      <c r="R14" s="5"/>
      <c r="S14" s="3"/>
    </row>
    <row r="15" spans="1:19" ht="70.5" customHeight="1" x14ac:dyDescent="0.25">
      <c r="A15" s="12" t="s">
        <v>72</v>
      </c>
      <c r="B15" s="25" t="s">
        <v>31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6">
        <v>8841153.5800000001</v>
      </c>
      <c r="I15" s="27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3892015.69</v>
      </c>
      <c r="P15" s="26">
        <f t="shared" si="2"/>
        <v>44.021582192671289</v>
      </c>
      <c r="Q15" s="9">
        <v>0</v>
      </c>
      <c r="R15" s="5"/>
      <c r="S15" s="3"/>
    </row>
    <row r="16" spans="1:19" ht="21" customHeight="1" x14ac:dyDescent="0.25">
      <c r="A16" s="12" t="s">
        <v>73</v>
      </c>
      <c r="B16" s="25" t="s">
        <v>32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6">
        <v>187848.69</v>
      </c>
      <c r="I16" s="27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f t="shared" si="2"/>
        <v>0</v>
      </c>
      <c r="Q16" s="9">
        <v>0</v>
      </c>
      <c r="R16" s="5"/>
      <c r="S16" s="3"/>
    </row>
    <row r="17" spans="1:19" ht="22.5" customHeight="1" x14ac:dyDescent="0.25">
      <c r="A17" s="12" t="s">
        <v>74</v>
      </c>
      <c r="B17" s="25" t="s">
        <v>33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6">
        <v>19908216.809999999</v>
      </c>
      <c r="I17" s="27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8195486.5300000003</v>
      </c>
      <c r="P17" s="26">
        <f t="shared" si="2"/>
        <v>41.166351603541742</v>
      </c>
      <c r="Q17" s="9">
        <v>0</v>
      </c>
      <c r="R17" s="5"/>
      <c r="S17" s="3"/>
    </row>
    <row r="18" spans="1:19" ht="55.5" customHeight="1" x14ac:dyDescent="0.25">
      <c r="A18" s="34" t="s">
        <v>75</v>
      </c>
      <c r="B18" s="35" t="s">
        <v>34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3">
        <f>H19</f>
        <v>463152.24</v>
      </c>
      <c r="I18" s="33">
        <f t="shared" ref="I18:O18" si="3">I19</f>
        <v>0</v>
      </c>
      <c r="J18" s="33">
        <f t="shared" si="3"/>
        <v>0</v>
      </c>
      <c r="K18" s="33">
        <f t="shared" si="3"/>
        <v>0</v>
      </c>
      <c r="L18" s="33">
        <f t="shared" si="3"/>
        <v>0</v>
      </c>
      <c r="M18" s="33">
        <f t="shared" si="3"/>
        <v>0</v>
      </c>
      <c r="N18" s="33">
        <f t="shared" si="3"/>
        <v>0</v>
      </c>
      <c r="O18" s="33">
        <f t="shared" si="3"/>
        <v>407519.27</v>
      </c>
      <c r="P18" s="33">
        <f t="shared" si="2"/>
        <v>87.988189369439311</v>
      </c>
      <c r="Q18" s="9">
        <v>0</v>
      </c>
      <c r="R18" s="5"/>
      <c r="S18" s="3"/>
    </row>
    <row r="19" spans="1:19" ht="61.5" customHeight="1" x14ac:dyDescent="0.25">
      <c r="A19" s="12" t="s">
        <v>76</v>
      </c>
      <c r="B19" s="25" t="s">
        <v>35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6">
        <v>463152.24</v>
      </c>
      <c r="I19" s="27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407519.27</v>
      </c>
      <c r="P19" s="26">
        <f t="shared" si="2"/>
        <v>87.988189369439311</v>
      </c>
      <c r="Q19" s="9">
        <v>0</v>
      </c>
      <c r="R19" s="5"/>
      <c r="S19" s="3"/>
    </row>
    <row r="20" spans="1:19" ht="24.75" customHeight="1" x14ac:dyDescent="0.25">
      <c r="A20" s="34" t="s">
        <v>77</v>
      </c>
      <c r="B20" s="35" t="s">
        <v>36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3">
        <f>SUM(H21:H25)</f>
        <v>7887990.21</v>
      </c>
      <c r="I20" s="33">
        <f t="shared" ref="I20:O20" si="4">SUM(I21:I25)</f>
        <v>0</v>
      </c>
      <c r="J20" s="33">
        <f t="shared" si="4"/>
        <v>0</v>
      </c>
      <c r="K20" s="33">
        <f t="shared" si="4"/>
        <v>0</v>
      </c>
      <c r="L20" s="33">
        <f t="shared" si="4"/>
        <v>0</v>
      </c>
      <c r="M20" s="33">
        <f t="shared" si="4"/>
        <v>0</v>
      </c>
      <c r="N20" s="33">
        <f t="shared" si="4"/>
        <v>0</v>
      </c>
      <c r="O20" s="33">
        <f t="shared" si="4"/>
        <v>3907436.86</v>
      </c>
      <c r="P20" s="33">
        <f t="shared" si="2"/>
        <v>49.536532829951369</v>
      </c>
      <c r="Q20" s="9">
        <v>0</v>
      </c>
      <c r="R20" s="5"/>
      <c r="S20" s="3"/>
    </row>
    <row r="21" spans="1:19" ht="24" customHeight="1" x14ac:dyDescent="0.25">
      <c r="A21" s="12" t="s">
        <v>78</v>
      </c>
      <c r="B21" s="25" t="s">
        <v>37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6">
        <v>168933.22</v>
      </c>
      <c r="I21" s="27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60000</v>
      </c>
      <c r="P21" s="26">
        <f t="shared" si="2"/>
        <v>35.516993046127929</v>
      </c>
      <c r="Q21" s="9">
        <v>0</v>
      </c>
      <c r="R21" s="5"/>
      <c r="S21" s="3"/>
    </row>
    <row r="22" spans="1:19" ht="20.25" customHeight="1" x14ac:dyDescent="0.25">
      <c r="A22" s="12" t="s">
        <v>79</v>
      </c>
      <c r="B22" s="25" t="s">
        <v>38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6">
        <v>700000</v>
      </c>
      <c r="I22" s="27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157262.73000000001</v>
      </c>
      <c r="P22" s="26">
        <f t="shared" si="2"/>
        <v>22.466104285714287</v>
      </c>
      <c r="Q22" s="9">
        <v>0</v>
      </c>
      <c r="R22" s="5"/>
      <c r="S22" s="3"/>
    </row>
    <row r="23" spans="1:19" ht="20.25" customHeight="1" x14ac:dyDescent="0.25">
      <c r="A23" s="12" t="s">
        <v>80</v>
      </c>
      <c r="B23" s="25" t="s">
        <v>39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6">
        <v>1900000</v>
      </c>
      <c r="I23" s="27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633332</v>
      </c>
      <c r="P23" s="26">
        <f t="shared" si="2"/>
        <v>33.333263157894741</v>
      </c>
      <c r="Q23" s="9">
        <v>0</v>
      </c>
      <c r="R23" s="5"/>
      <c r="S23" s="3"/>
    </row>
    <row r="24" spans="1:19" ht="18.75" customHeight="1" x14ac:dyDescent="0.25">
      <c r="A24" s="12" t="s">
        <v>81</v>
      </c>
      <c r="B24" s="25" t="s">
        <v>40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6">
        <v>4779056.99</v>
      </c>
      <c r="I24" s="27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3011842.13</v>
      </c>
      <c r="P24" s="26">
        <f t="shared" si="2"/>
        <v>63.0216826520832</v>
      </c>
      <c r="Q24" s="9">
        <v>0</v>
      </c>
      <c r="R24" s="5"/>
      <c r="S24" s="3"/>
    </row>
    <row r="25" spans="1:19" ht="32.25" customHeight="1" x14ac:dyDescent="0.25">
      <c r="A25" s="12" t="s">
        <v>82</v>
      </c>
      <c r="B25" s="25" t="s">
        <v>41</v>
      </c>
      <c r="C25" s="23">
        <v>0</v>
      </c>
      <c r="D25" s="23">
        <v>0</v>
      </c>
      <c r="E25" s="23">
        <v>0</v>
      </c>
      <c r="F25" s="23">
        <v>0</v>
      </c>
      <c r="G25" s="23">
        <v>0</v>
      </c>
      <c r="H25" s="26">
        <v>340000</v>
      </c>
      <c r="I25" s="27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45000</v>
      </c>
      <c r="P25" s="26">
        <f t="shared" si="2"/>
        <v>13.23529411764706</v>
      </c>
      <c r="Q25" s="9">
        <v>0</v>
      </c>
      <c r="R25" s="5"/>
      <c r="S25" s="3"/>
    </row>
    <row r="26" spans="1:19" ht="38.25" customHeight="1" x14ac:dyDescent="0.25">
      <c r="A26" s="34" t="s">
        <v>83</v>
      </c>
      <c r="B26" s="35" t="s">
        <v>42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3">
        <f>SUM(H27:H29)</f>
        <v>6739353.6600000001</v>
      </c>
      <c r="I26" s="33">
        <f t="shared" ref="I26:O26" si="5">SUM(I27:I29)</f>
        <v>0</v>
      </c>
      <c r="J26" s="33">
        <f t="shared" si="5"/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1124774.22</v>
      </c>
      <c r="P26" s="33">
        <f t="shared" si="2"/>
        <v>16.689645279722566</v>
      </c>
      <c r="Q26" s="9">
        <v>0</v>
      </c>
      <c r="R26" s="5"/>
      <c r="S26" s="3"/>
    </row>
    <row r="27" spans="1:19" ht="24" customHeight="1" x14ac:dyDescent="0.25">
      <c r="A27" s="12" t="s">
        <v>84</v>
      </c>
      <c r="B27" s="25" t="s">
        <v>43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6">
        <v>1720783.45</v>
      </c>
      <c r="I27" s="27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299293.90999999997</v>
      </c>
      <c r="P27" s="26">
        <f t="shared" si="2"/>
        <v>17.392886362313632</v>
      </c>
      <c r="Q27" s="9">
        <v>0</v>
      </c>
      <c r="R27" s="5"/>
      <c r="S27" s="3"/>
    </row>
    <row r="28" spans="1:19" ht="19.5" customHeight="1" x14ac:dyDescent="0.25">
      <c r="A28" s="12" t="s">
        <v>85</v>
      </c>
      <c r="B28" s="25" t="s">
        <v>44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6">
        <v>1813347.67</v>
      </c>
      <c r="I28" s="27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603840.71</v>
      </c>
      <c r="P28" s="26">
        <f t="shared" si="2"/>
        <v>33.299775878058732</v>
      </c>
      <c r="Q28" s="9">
        <v>0</v>
      </c>
      <c r="R28" s="5"/>
      <c r="S28" s="3"/>
    </row>
    <row r="29" spans="1:19" ht="20.25" customHeight="1" x14ac:dyDescent="0.25">
      <c r="A29" s="12" t="s">
        <v>86</v>
      </c>
      <c r="B29" s="25" t="s">
        <v>45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6">
        <v>3205222.54</v>
      </c>
      <c r="I29" s="27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221639.6</v>
      </c>
      <c r="P29" s="26">
        <f t="shared" si="2"/>
        <v>6.9149519958136825</v>
      </c>
      <c r="Q29" s="9">
        <v>0</v>
      </c>
      <c r="R29" s="5"/>
      <c r="S29" s="3"/>
    </row>
    <row r="30" spans="1:19" ht="18" customHeight="1" x14ac:dyDescent="0.25">
      <c r="A30" s="34" t="s">
        <v>87</v>
      </c>
      <c r="B30" s="35" t="s">
        <v>46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3">
        <f>SUM(H31:H36)</f>
        <v>215269034.52000001</v>
      </c>
      <c r="I30" s="33">
        <f t="shared" ref="I30:O30" si="6">SUM(I31:I36)</f>
        <v>0</v>
      </c>
      <c r="J30" s="33">
        <f t="shared" si="6"/>
        <v>0</v>
      </c>
      <c r="K30" s="33">
        <f t="shared" si="6"/>
        <v>0</v>
      </c>
      <c r="L30" s="33">
        <f t="shared" si="6"/>
        <v>0</v>
      </c>
      <c r="M30" s="33">
        <f t="shared" si="6"/>
        <v>0</v>
      </c>
      <c r="N30" s="33">
        <f t="shared" si="6"/>
        <v>0</v>
      </c>
      <c r="O30" s="33">
        <f t="shared" si="6"/>
        <v>109335393.64999999</v>
      </c>
      <c r="P30" s="33">
        <f t="shared" si="2"/>
        <v>50.79011660631663</v>
      </c>
      <c r="Q30" s="9">
        <v>0</v>
      </c>
      <c r="R30" s="5"/>
      <c r="S30" s="3"/>
    </row>
    <row r="31" spans="1:19" ht="19.5" customHeight="1" x14ac:dyDescent="0.25">
      <c r="A31" s="12" t="s">
        <v>88</v>
      </c>
      <c r="B31" s="25" t="s">
        <v>47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6">
        <v>71466021.760000005</v>
      </c>
      <c r="I31" s="27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36966544.049999997</v>
      </c>
      <c r="P31" s="26">
        <f t="shared" si="2"/>
        <v>51.726041466450297</v>
      </c>
      <c r="Q31" s="9">
        <v>0</v>
      </c>
      <c r="R31" s="5"/>
      <c r="S31" s="3"/>
    </row>
    <row r="32" spans="1:19" ht="21" customHeight="1" x14ac:dyDescent="0.25">
      <c r="A32" s="12" t="s">
        <v>89</v>
      </c>
      <c r="B32" s="25" t="s">
        <v>48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6">
        <v>113181524.53</v>
      </c>
      <c r="I32" s="27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56612393.310000002</v>
      </c>
      <c r="P32" s="26">
        <f t="shared" si="2"/>
        <v>50.019111816252547</v>
      </c>
      <c r="Q32" s="9">
        <v>0</v>
      </c>
      <c r="R32" s="5"/>
      <c r="S32" s="3"/>
    </row>
    <row r="33" spans="1:19" ht="21.75" customHeight="1" x14ac:dyDescent="0.25">
      <c r="A33" s="12" t="s">
        <v>100</v>
      </c>
      <c r="B33" s="25" t="s">
        <v>49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6">
        <v>15960159.199999999</v>
      </c>
      <c r="I33" s="27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8692508.8000000007</v>
      </c>
      <c r="P33" s="26">
        <f t="shared" si="2"/>
        <v>54.463797579161998</v>
      </c>
      <c r="Q33" s="9">
        <v>0</v>
      </c>
      <c r="R33" s="5"/>
      <c r="S33" s="3"/>
    </row>
    <row r="34" spans="1:19" ht="36.75" customHeight="1" x14ac:dyDescent="0.25">
      <c r="A34" s="12" t="s">
        <v>90</v>
      </c>
      <c r="B34" s="25" t="s">
        <v>50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6">
        <v>122700</v>
      </c>
      <c r="I34" s="27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f t="shared" si="2"/>
        <v>0</v>
      </c>
      <c r="Q34" s="9">
        <v>0</v>
      </c>
      <c r="R34" s="5"/>
      <c r="S34" s="3"/>
    </row>
    <row r="35" spans="1:19" ht="24" customHeight="1" x14ac:dyDescent="0.25">
      <c r="A35" s="12" t="s">
        <v>101</v>
      </c>
      <c r="B35" s="25" t="s">
        <v>51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6">
        <v>4347267.4000000004</v>
      </c>
      <c r="I35" s="27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2006919.49</v>
      </c>
      <c r="P35" s="26">
        <f t="shared" si="2"/>
        <v>46.165080390500016</v>
      </c>
      <c r="Q35" s="9">
        <v>0</v>
      </c>
      <c r="R35" s="5"/>
      <c r="S35" s="3"/>
    </row>
    <row r="36" spans="1:19" ht="23.25" customHeight="1" x14ac:dyDescent="0.25">
      <c r="A36" s="12" t="s">
        <v>91</v>
      </c>
      <c r="B36" s="25" t="s">
        <v>52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6">
        <v>10191361.630000001</v>
      </c>
      <c r="I36" s="27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5057028</v>
      </c>
      <c r="P36" s="26">
        <f t="shared" si="2"/>
        <v>49.620729629628499</v>
      </c>
      <c r="Q36" s="9">
        <v>0</v>
      </c>
      <c r="R36" s="5"/>
      <c r="S36" s="3"/>
    </row>
    <row r="37" spans="1:19" ht="18.75" customHeight="1" x14ac:dyDescent="0.25">
      <c r="A37" s="34" t="s">
        <v>92</v>
      </c>
      <c r="B37" s="35" t="s">
        <v>53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3">
        <f>H38</f>
        <v>20405827.379999999</v>
      </c>
      <c r="I37" s="33">
        <f t="shared" ref="I37:O37" si="7">I38</f>
        <v>0</v>
      </c>
      <c r="J37" s="33">
        <f t="shared" si="7"/>
        <v>0</v>
      </c>
      <c r="K37" s="33">
        <f t="shared" si="7"/>
        <v>0</v>
      </c>
      <c r="L37" s="33">
        <f t="shared" si="7"/>
        <v>0</v>
      </c>
      <c r="M37" s="33">
        <f t="shared" si="7"/>
        <v>0</v>
      </c>
      <c r="N37" s="33">
        <f t="shared" si="7"/>
        <v>0</v>
      </c>
      <c r="O37" s="33">
        <f t="shared" si="7"/>
        <v>9449959.2300000004</v>
      </c>
      <c r="P37" s="33">
        <f t="shared" si="2"/>
        <v>46.310100806115912</v>
      </c>
      <c r="Q37" s="9">
        <v>0</v>
      </c>
      <c r="R37" s="5"/>
      <c r="S37" s="3"/>
    </row>
    <row r="38" spans="1:19" ht="19.5" customHeight="1" x14ac:dyDescent="0.25">
      <c r="A38" s="12" t="s">
        <v>93</v>
      </c>
      <c r="B38" s="25" t="s">
        <v>54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6">
        <v>20405827.379999999</v>
      </c>
      <c r="I38" s="27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9449959.2300000004</v>
      </c>
      <c r="P38" s="26">
        <f t="shared" si="2"/>
        <v>46.310100806115912</v>
      </c>
      <c r="Q38" s="9">
        <v>0</v>
      </c>
      <c r="R38" s="5"/>
      <c r="S38" s="3"/>
    </row>
    <row r="39" spans="1:19" ht="19.5" customHeight="1" x14ac:dyDescent="0.25">
      <c r="A39" s="34" t="s">
        <v>94</v>
      </c>
      <c r="B39" s="35" t="s">
        <v>55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3">
        <f>SUM(H40:H42)</f>
        <v>5032021.92</v>
      </c>
      <c r="I39" s="33">
        <f t="shared" ref="I39:O39" si="8">SUM(I40:I42)</f>
        <v>0</v>
      </c>
      <c r="J39" s="33">
        <f t="shared" si="8"/>
        <v>0</v>
      </c>
      <c r="K39" s="33">
        <f t="shared" si="8"/>
        <v>0</v>
      </c>
      <c r="L39" s="33">
        <f t="shared" si="8"/>
        <v>0</v>
      </c>
      <c r="M39" s="33">
        <f t="shared" si="8"/>
        <v>0</v>
      </c>
      <c r="N39" s="33">
        <f t="shared" si="8"/>
        <v>0</v>
      </c>
      <c r="O39" s="33">
        <f t="shared" si="8"/>
        <v>1738144</v>
      </c>
      <c r="P39" s="33">
        <f t="shared" si="2"/>
        <v>34.541661932982997</v>
      </c>
      <c r="Q39" s="9">
        <v>0</v>
      </c>
      <c r="R39" s="5"/>
      <c r="S39" s="3"/>
    </row>
    <row r="40" spans="1:19" ht="19.5" customHeight="1" x14ac:dyDescent="0.25">
      <c r="A40" s="12" t="s">
        <v>95</v>
      </c>
      <c r="B40" s="25" t="s">
        <v>56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6">
        <v>1533498.25</v>
      </c>
      <c r="I40" s="27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735367.38</v>
      </c>
      <c r="P40" s="26">
        <f t="shared" si="2"/>
        <v>47.953584557400049</v>
      </c>
      <c r="Q40" s="9">
        <v>0</v>
      </c>
      <c r="R40" s="5"/>
      <c r="S40" s="3"/>
    </row>
    <row r="41" spans="1:19" ht="18.75" customHeight="1" x14ac:dyDescent="0.25">
      <c r="A41" s="12" t="s">
        <v>96</v>
      </c>
      <c r="B41" s="25" t="s">
        <v>57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6">
        <v>1404254.7</v>
      </c>
      <c r="I41" s="27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647900</v>
      </c>
      <c r="P41" s="26">
        <f t="shared" si="2"/>
        <v>46.13835367615291</v>
      </c>
      <c r="Q41" s="9">
        <v>0</v>
      </c>
      <c r="R41" s="5"/>
      <c r="S41" s="3"/>
    </row>
    <row r="42" spans="1:19" ht="21.75" customHeight="1" x14ac:dyDescent="0.25">
      <c r="A42" s="12" t="s">
        <v>97</v>
      </c>
      <c r="B42" s="25" t="s">
        <v>58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6">
        <v>2094268.97</v>
      </c>
      <c r="I42" s="27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354876.62</v>
      </c>
      <c r="P42" s="26">
        <f t="shared" si="2"/>
        <v>16.945130978090173</v>
      </c>
      <c r="Q42" s="9">
        <v>0</v>
      </c>
      <c r="R42" s="5"/>
      <c r="S42" s="3"/>
    </row>
    <row r="43" spans="1:19" ht="20.25" customHeight="1" x14ac:dyDescent="0.25">
      <c r="A43" s="34" t="s">
        <v>98</v>
      </c>
      <c r="B43" s="35" t="s">
        <v>59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3">
        <f>H44</f>
        <v>455000</v>
      </c>
      <c r="I43" s="33">
        <f t="shared" ref="I43:O43" si="9">I44</f>
        <v>0</v>
      </c>
      <c r="J43" s="33">
        <f t="shared" si="9"/>
        <v>0</v>
      </c>
      <c r="K43" s="33">
        <f t="shared" si="9"/>
        <v>0</v>
      </c>
      <c r="L43" s="33">
        <f t="shared" si="9"/>
        <v>0</v>
      </c>
      <c r="M43" s="33">
        <f t="shared" si="9"/>
        <v>0</v>
      </c>
      <c r="N43" s="33">
        <f t="shared" si="9"/>
        <v>0</v>
      </c>
      <c r="O43" s="33">
        <f t="shared" si="9"/>
        <v>382000</v>
      </c>
      <c r="P43" s="33">
        <f t="shared" si="2"/>
        <v>83.956043956043956</v>
      </c>
      <c r="Q43" s="9">
        <v>0</v>
      </c>
      <c r="R43" s="5"/>
      <c r="S43" s="3"/>
    </row>
    <row r="44" spans="1:19" ht="18" customHeight="1" x14ac:dyDescent="0.25">
      <c r="A44" s="12" t="s">
        <v>99</v>
      </c>
      <c r="B44" s="25" t="s">
        <v>60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6">
        <v>455000</v>
      </c>
      <c r="I44" s="27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382000</v>
      </c>
      <c r="P44" s="26">
        <f t="shared" si="2"/>
        <v>83.956043956043956</v>
      </c>
      <c r="Q44" s="9">
        <v>0</v>
      </c>
      <c r="R44" s="5"/>
      <c r="S44" s="3"/>
    </row>
  </sheetData>
  <mergeCells count="6">
    <mergeCell ref="A5:A6"/>
    <mergeCell ref="B5:B6"/>
    <mergeCell ref="A3:P3"/>
    <mergeCell ref="H5:H6"/>
    <mergeCell ref="O5:O6"/>
    <mergeCell ref="P5:P6"/>
  </mergeCells>
  <pageMargins left="0.78749999999999998" right="0.59027779999999996" top="0.59027779999999996" bottom="0.39374999999999999" header="0" footer="0"/>
  <pageSetup paperSize="9" scale="57" fitToHeight="0" orientation="portrait" r:id="rId1"/>
  <headerFooter>
    <oddFooter>&amp;R&amp;D&amp; СТР. &amp;P</odd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3E2AAC-111E-4D87-8CB4-11EE3779FC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Жаринова</dc:creator>
  <cp:lastModifiedBy>Рыбина</cp:lastModifiedBy>
  <cp:lastPrinted>2018-07-13T06:04:00Z</cp:lastPrinted>
  <dcterms:created xsi:type="dcterms:W3CDTF">2018-07-10T07:36:26Z</dcterms:created>
  <dcterms:modified xsi:type="dcterms:W3CDTF">2018-07-13T06:04:04Z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C:\Users\1\AppData\Local\Кейсистемс\Свод-СМАРТ\ReportManager\0503317G_20160101_2.xlsx</vt:lpwstr>
  </property>
  <property fmtid="{D5CDD505-2E9C-101B-9397-08002B2CF9AE}" pid="3" name="Report Name">
    <vt:lpwstr>C__Users_1_AppData_Local_Кейсистемс_Свод-СМАРТ_ReportManager_0503317G_20160101_2.xlsx</vt:lpwstr>
  </property>
</Properties>
</file>